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C:\Users\ckoura\Desktop\Marchés Chimène\VIDEOPROJECTEURS et TNI\Renouvellement_2025\2 - DC\DC publié 12092025\"/>
    </mc:Choice>
  </mc:AlternateContent>
  <xr:revisionPtr revIDLastSave="0" documentId="13_ncr:1_{1BB1F54A-DD06-4BB5-93D2-01EBACF779D9}" xr6:coauthVersionLast="47" xr6:coauthVersionMax="47" xr10:uidLastSave="{00000000-0000-0000-0000-000000000000}"/>
  <bookViews>
    <workbookView xWindow="-110" yWindow="-110" windowWidth="19420" windowHeight="10300" tabRatio="500" xr2:uid="{00000000-000D-0000-FFFF-FFFF00000000}"/>
  </bookViews>
  <sheets>
    <sheet name="BPU" sheetId="3" r:id="rId1"/>
    <sheet name="DQE" sheetId="4" r:id="rId2"/>
  </sheets>
  <externalReferences>
    <externalReference r:id="rId3"/>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
    </ext>
  </extLst>
</workbook>
</file>

<file path=xl/calcChain.xml><?xml version="1.0" encoding="utf-8"?>
<calcChain xmlns="http://schemas.openxmlformats.org/spreadsheetml/2006/main">
  <c r="F60" i="4" l="1"/>
  <c r="F56" i="4"/>
  <c r="E56" i="4"/>
  <c r="G51" i="3"/>
  <c r="H51" i="3" s="1"/>
  <c r="E53" i="4"/>
  <c r="F53" i="4" s="1"/>
  <c r="E54" i="4"/>
  <c r="F54" i="4" s="1"/>
  <c r="H52" i="3"/>
  <c r="H53" i="3"/>
  <c r="G53" i="3"/>
  <c r="G52" i="3"/>
  <c r="E30" i="4"/>
  <c r="F30" i="4" s="1"/>
  <c r="E40" i="4"/>
  <c r="F40" i="4" s="1"/>
  <c r="E41" i="4"/>
  <c r="F41" i="4" s="1"/>
  <c r="E42" i="4"/>
  <c r="F42" i="4" s="1"/>
  <c r="E43" i="4"/>
  <c r="F43" i="4" s="1"/>
  <c r="E44" i="4"/>
  <c r="F44" i="4" s="1"/>
  <c r="E45" i="4"/>
  <c r="F45" i="4" s="1"/>
  <c r="E39" i="4"/>
  <c r="E34" i="4"/>
  <c r="F34" i="4" s="1"/>
  <c r="E33" i="4"/>
  <c r="F33" i="4" s="1"/>
  <c r="E32" i="4"/>
  <c r="F32" i="4" s="1"/>
  <c r="E31" i="4"/>
  <c r="F31" i="4" s="1"/>
  <c r="E29" i="4"/>
  <c r="F29" i="4" s="1"/>
  <c r="E24" i="4"/>
  <c r="F24" i="4" s="1"/>
  <c r="E23" i="4"/>
  <c r="F23" i="4" s="1"/>
  <c r="E22" i="4"/>
  <c r="F22" i="4" s="1"/>
  <c r="E21" i="4"/>
  <c r="F21" i="4" s="1"/>
  <c r="E20" i="4"/>
  <c r="F20" i="4" s="1"/>
  <c r="E19" i="4"/>
  <c r="E14" i="4"/>
  <c r="F14" i="4" s="1"/>
  <c r="E13" i="4"/>
  <c r="F13" i="4" s="1"/>
  <c r="E12" i="4"/>
  <c r="F12" i="4" s="1"/>
  <c r="E11" i="4"/>
  <c r="F11" i="4" s="1"/>
  <c r="E10" i="4"/>
  <c r="F10" i="4" s="1"/>
  <c r="E9" i="4"/>
  <c r="G17" i="3"/>
  <c r="H17" i="3" s="1"/>
  <c r="G42" i="3"/>
  <c r="H42" i="3" s="1"/>
  <c r="G43" i="3"/>
  <c r="H43" i="3" s="1"/>
  <c r="G44" i="3"/>
  <c r="H44" i="3" s="1"/>
  <c r="G45" i="3"/>
  <c r="H45" i="3" s="1"/>
  <c r="E52" i="4" l="1"/>
  <c r="E15" i="4"/>
  <c r="F35" i="4"/>
  <c r="E35" i="4"/>
  <c r="E25" i="4"/>
  <c r="E46" i="4"/>
  <c r="F39" i="4"/>
  <c r="F46" i="4" s="1"/>
  <c r="F9" i="4"/>
  <c r="F15" i="4" s="1"/>
  <c r="F19" i="4"/>
  <c r="F25" i="4" s="1"/>
  <c r="G54" i="3"/>
  <c r="G41" i="3"/>
  <c r="H41" i="3" s="1"/>
  <c r="G40" i="3"/>
  <c r="H40" i="3" s="1"/>
  <c r="G39" i="3"/>
  <c r="H39" i="3" s="1"/>
  <c r="G35" i="3"/>
  <c r="H35" i="3" s="1"/>
  <c r="G34" i="3"/>
  <c r="H34" i="3" s="1"/>
  <c r="G33" i="3"/>
  <c r="H33" i="3" s="1"/>
  <c r="G32" i="3"/>
  <c r="H32" i="3" s="1"/>
  <c r="G31" i="3"/>
  <c r="H31" i="3" s="1"/>
  <c r="G30" i="3"/>
  <c r="H30" i="3" s="1"/>
  <c r="G26" i="3"/>
  <c r="H26" i="3" s="1"/>
  <c r="G25" i="3"/>
  <c r="H25" i="3" s="1"/>
  <c r="G24" i="3"/>
  <c r="H24" i="3" s="1"/>
  <c r="G23" i="3"/>
  <c r="H23" i="3" s="1"/>
  <c r="G22" i="3"/>
  <c r="H22" i="3" s="1"/>
  <c r="G21" i="3"/>
  <c r="H21" i="3" s="1"/>
  <c r="G16" i="3"/>
  <c r="H16" i="3" s="1"/>
  <c r="G15" i="3"/>
  <c r="H15" i="3" s="1"/>
  <c r="G14" i="3"/>
  <c r="H14" i="3" s="1"/>
  <c r="G13" i="3"/>
  <c r="H13" i="3" s="1"/>
  <c r="G12" i="3"/>
  <c r="H12" i="3" s="1"/>
  <c r="H54" i="3" l="1"/>
  <c r="E55" i="4"/>
  <c r="F55" i="4" s="1"/>
  <c r="F52" i="4"/>
  <c r="E60" i="4"/>
</calcChain>
</file>

<file path=xl/sharedStrings.xml><?xml version="1.0" encoding="utf-8"?>
<sst xmlns="http://schemas.openxmlformats.org/spreadsheetml/2006/main" count="198" uniqueCount="68">
  <si>
    <t>Désignation</t>
  </si>
  <si>
    <t>Précisions complémentaires</t>
  </si>
  <si>
    <t xml:space="preserve">
Le présent document doit impérativement être utilisé pour présenter l’offre et ne doit pas être modifié.
En cas d’ajout, dans ce document, d’articles supplémentaires, ces derniers ne seront pas pris en compte ni évalués.
</t>
  </si>
  <si>
    <t>Taux de TVA applicable à préciser :</t>
  </si>
  <si>
    <t>I. FOURNITURES</t>
  </si>
  <si>
    <t>A. Vidéoprojecteurs interactifs</t>
  </si>
  <si>
    <t>N° CCP</t>
  </si>
  <si>
    <t>Modèle proposé par le candidat</t>
  </si>
  <si>
    <t>Prix unitaire public (en euros HT)</t>
  </si>
  <si>
    <t>Taux de remise</t>
  </si>
  <si>
    <t>Prix unitaire remisé (en euros HT)</t>
  </si>
  <si>
    <t>Prix  unitaire remisé  (en euros TTC)</t>
  </si>
  <si>
    <t>B. Vidéoprojecteurs interactifs tactiles</t>
  </si>
  <si>
    <t>II. PRESTATIONS ASSOCIEES</t>
  </si>
  <si>
    <t>Prix annuel (en euros HT)</t>
  </si>
  <si>
    <t>Prix remisé annuel (en euros HT)</t>
  </si>
  <si>
    <t>Prix remisé
annuel (en euros TTC)</t>
  </si>
  <si>
    <t>12.1</t>
  </si>
  <si>
    <t>Boîtier de raccordement VGA AUDIO, HDMI, USB (5 à 10 mètres), goulottes et accessoires + câbles de raccordement</t>
  </si>
  <si>
    <t>Support plafond</t>
  </si>
  <si>
    <t xml:space="preserve">Vidéoprojecteur interactif tactile (modèle 1) : vidéoprojecteur interactif tactile LCD ou équivalent </t>
  </si>
  <si>
    <t xml:space="preserve">Vidéoprojecteur interactif tactile (modèle 2) : vidéoprojecteur interactif tactile DLP ou équivalent </t>
  </si>
  <si>
    <t xml:space="preserve">Boîtier de raccordement VGA AUDIO, HDMI, USB (5 à 10 mètres), goulottes et accessoires + câbles de raccordement </t>
  </si>
  <si>
    <t xml:space="preserve">Support plafond </t>
  </si>
  <si>
    <t xml:space="preserve">Vidéoprojecteur interactif (modèle 2) : vidéoprojecteur interactif DLP ou équivalent </t>
  </si>
  <si>
    <t xml:space="preserve">Vidéoprojecteur interactif (modèle 1) : vidéoprojecteur interactif LCD ou équivalent </t>
  </si>
  <si>
    <t xml:space="preserve">Lampe de rechange pour modèle 1 de vidéoprojecteur interactif </t>
  </si>
  <si>
    <t xml:space="preserve">Lampe de rechange pour modèle 2 de vidéoprojecteur interactif </t>
  </si>
  <si>
    <t>C.  Vidéoprojecteur à ultra courte focale</t>
  </si>
  <si>
    <t xml:space="preserve">Vidéoprojecteur à ultra courte focale (modèle 1) : vidéoprojecteur à ultra courte focale LCD ou équivalent </t>
  </si>
  <si>
    <t xml:space="preserve">Vidéoprojecteur à ultra courte focale (modèle 2) : vidéoprojecteur à ultra courte focale DLP ou équivalent </t>
  </si>
  <si>
    <t xml:space="preserve">Boîtier de raccordement VGA AUDIO, HDMI, USB (5 à 10 mètres), goulottes et accessoires + câbles de raccordementP </t>
  </si>
  <si>
    <t>D. Matériels complémentaires pour vidéoprojecteurs interactifs, interactifs tactiles et à ultra courte focale</t>
  </si>
  <si>
    <t>Système de sonorisation 2 x 15 Watts minimum -fixation murale ;</t>
  </si>
  <si>
    <t xml:space="preserve">Visualiseur de documents </t>
  </si>
  <si>
    <t>Tableau simple blanc émaillé - hauteur 120 - largeur 200</t>
  </si>
  <si>
    <t>Tableau triptyque blanc émaillé - hauteur 120 - largeur 400</t>
  </si>
  <si>
    <t xml:space="preserve">Tableau mural BASIC pour vidéoprojecteur Interactif tactile – hauteur 130 – largeur 200 cm </t>
  </si>
  <si>
    <t xml:space="preserve">Tableau mural BASIC pour vidéoprojecteur Interactif tactile hauteur 130 - largeur 220 cm </t>
  </si>
  <si>
    <t xml:space="preserve">Tableau tryptique blanc émaillé pour vidéoprojecteur Interactif tactile – hauteur 130 – largeur 400 cm </t>
  </si>
  <si>
    <t xml:space="preserve">
Le présent document doit impérativement être utilisé pour présenter l’offre et ne doit pas être modifié.
En cas d’ajout, dans ce document, d’articles supplémentaires, ces derniers ne seront pas pris en compte ni évalués.
Il  est fourni à titre indicatif et n’a aucune valeur contractuelle.
</t>
  </si>
  <si>
    <t>Estimation des quantités sur 1 an</t>
  </si>
  <si>
    <t>Total HT prix remisé sur 1 an</t>
  </si>
  <si>
    <t>Total TTC prix remisé sur 1 an</t>
  </si>
  <si>
    <t>Total</t>
  </si>
  <si>
    <t>HT ANNUEL</t>
  </si>
  <si>
    <t>TTC ANNUEL</t>
  </si>
  <si>
    <t>TOTAL FOURNITURES + PRESTATIONS</t>
  </si>
  <si>
    <t>10.1.1</t>
  </si>
  <si>
    <t>10.1.2</t>
  </si>
  <si>
    <t>10.1.3</t>
  </si>
  <si>
    <t>10.1.4</t>
  </si>
  <si>
    <t>C. Vidéoprojecteur à ultra courte focale</t>
  </si>
  <si>
    <t>Lampe de rechange pour modèle 2 de vidéoprojecteur interactif tactile</t>
  </si>
  <si>
    <t>Lampe de rechange pour modèle 1 de vidéoprojecteur interactif tactile</t>
  </si>
  <si>
    <t>Lampe de rechange pour modèle 2 de vidéoprojecteur interactif à ultra courte focale</t>
  </si>
  <si>
    <t xml:space="preserve">Lampe de rechange pour modèle 1 de vidéoprojecteur à ultra courte focale </t>
  </si>
  <si>
    <t>Maintenance et assistance sur site hors période de garantie</t>
  </si>
  <si>
    <t>Maintenance  curative pour TNI : 
- déplacements sur site, dépose puis envoi en station technique, installation d'un matériel de prêt durant l'immobilisation, restitution et paramétrages du vidéoprojecteur.                                                                                      - assistance téléphonique des utilisateurs du lundi au vendredi 8h de 17 h</t>
  </si>
  <si>
    <t>Maintenance curative pour vidéoprojecteurs interactifs incluant :
- déplacements sur site, dépose puis envoi en station technique, installation d'un matériel de prêt durant l'immobilisation, restitution et paramétrages du vidéoprojecteur.                                                                                      - assistance téléphonique des utilisateurs du lundi au vendredi 8h de 17 h</t>
  </si>
  <si>
    <t>Maintenance curative pour vidéoprojecteurs à ultra courte focale incluant :
- déplacements sur site, dépose puis envoi en station technique, installation d'un matériel de prêt durant l'immobilisation, restitution et paramétrages du vidéoprojecteur.                                                                                      - assistance téléphonique des utilisateurs du lundi au vendredi 8h de 17 h</t>
  </si>
  <si>
    <t>Estimation des quantités sur
1 an</t>
  </si>
  <si>
    <r>
      <t xml:space="preserve">
Marché</t>
    </r>
    <r>
      <rPr>
        <sz val="11"/>
        <color theme="0"/>
        <rFont val="Marianne"/>
        <family val="3"/>
      </rPr>
      <t xml:space="preserve">
FOURNITRURE DE VIDEOPROJECTEURS, DE DISPOSITIFS INTERACTIFS MOBILES, DE CONNECTIQUES, D’ACCESSOIRES ET DE PRESTATION ASSOCIEES 
Lot 1 - Matériels audiovisuels et prestations associées pour l’équipement  des salles de classe et de réunion des académies de Paris et Créteil
Région académique d'Ile-de-France
BORDEREAU DES PRIX UNITAIRES (BPU) - Prix à remplir obligatoirement en euros (€)</t>
    </r>
    <r>
      <rPr>
        <sz val="11"/>
        <color rgb="FFFFFFFF"/>
        <rFont val="Marianne"/>
        <family val="3"/>
      </rPr>
      <t xml:space="preserve">
</t>
    </r>
  </si>
  <si>
    <r>
      <t xml:space="preserve">
</t>
    </r>
    <r>
      <rPr>
        <sz val="11"/>
        <color theme="0"/>
        <rFont val="Marianne"/>
        <family val="3"/>
      </rPr>
      <t>Marché
FOURNITRURE DE VIDEOPROJECTEURS, DE DISPOSITIFS INTERACTIFS MOBILES, DE CONNECTIQUES, D’ACCESSOIRES ET DE PRESTATION ASSOCIEES
Lot 1 - Matériels audiovisuels et prestations associées pour l’équipement  des salles de classe et de réunion des académies de Paris et Créteil
Région académique d'Ile-de-France
Analyse financière - Prix à remplir obligatoirement en euros (€)</t>
    </r>
    <r>
      <rPr>
        <sz val="11"/>
        <color rgb="FFFFFFFF"/>
        <rFont val="Marianne"/>
        <family val="3"/>
      </rPr>
      <t xml:space="preserve">
</t>
    </r>
  </si>
  <si>
    <t xml:space="preserve">Lampe de rechange pour modèle 2 de vidéoprojecteur à ultra courte focale </t>
  </si>
  <si>
    <t>Maintenance curative pour vidéoprojecteurs interactifs tactiles incluant :
- déplacements sur site, dépose puis envoi en station technique, installation d'un matériel de prêt durant l'immobilisation, restitution et paramétrages du vidéoprojecteur.                                                                                      - assistance téléphonique des utilisateurs du lundi au vendredi 8h de 17 h</t>
  </si>
  <si>
    <t>Maintenance curative pour vidéoprojecteurs  interactifs incluant :
- déplacements sur site, dépose puis envoi en station technique, installation d'un matériel de prêt durant l'immobilisation, restitution et paramétrages du vidéoprojecteur.                                                                                      - assistance téléphonique des utilisateurs du lundi au vendredi 8h de 17 h</t>
  </si>
  <si>
    <t>Système de sonorisation 2 x 15 Watts minimum - fixation murale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</si>
</sst>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
    <numFmt numFmtId="165" formatCode="#,##0.00\ &quot;€&quot;"/>
  </numFmts>
  <fonts count="17" x14ac:knownFonts="1">
    <font>
      <sz val="11"/>
      <color theme="1"/>
      <name val="Calibri"/>
      <family val="2"/>
      <charset val="1"/>
    </font>
    <font>
      <sz val="11"/>
      <color rgb="FF000000"/>
      <name val="Calibri"/>
      <family val="2"/>
      <charset val="1"/>
    </font>
    <font>
      <b/>
      <sz val="10"/>
      <color theme="1"/>
      <name val="Arial"/>
      <family val="2"/>
      <charset val="1"/>
    </font>
    <font>
      <sz val="10"/>
      <color rgb="FF000000"/>
      <name val="Arial"/>
      <family val="2"/>
      <charset val="1"/>
    </font>
    <font>
      <b/>
      <sz val="10"/>
      <name val="Arial"/>
      <family val="2"/>
      <charset val="1"/>
    </font>
    <font>
      <sz val="11"/>
      <color theme="1"/>
      <name val="Calibri"/>
      <family val="2"/>
      <charset val="1"/>
    </font>
    <font>
      <sz val="11"/>
      <color rgb="FFFFFFFF"/>
      <name val="Marianne"/>
      <family val="3"/>
    </font>
    <font>
      <sz val="11"/>
      <color theme="0"/>
      <name val="Marianne"/>
      <family val="3"/>
    </font>
    <font>
      <i/>
      <sz val="9"/>
      <color theme="1"/>
      <name val="Marianne"/>
      <family val="3"/>
    </font>
    <font>
      <b/>
      <sz val="11"/>
      <color theme="1"/>
      <name val="Marianne"/>
      <family val="3"/>
    </font>
    <font>
      <b/>
      <sz val="9"/>
      <color theme="1"/>
      <name val="Marianne"/>
      <family val="3"/>
    </font>
    <font>
      <sz val="9"/>
      <color theme="1"/>
      <name val="Marianne"/>
      <family val="3"/>
    </font>
    <font>
      <sz val="8"/>
      <color theme="1"/>
      <name val="Marianne"/>
      <family val="3"/>
    </font>
    <font>
      <u/>
      <sz val="9"/>
      <color theme="1"/>
      <name val="Marianne"/>
      <family val="3"/>
    </font>
    <font>
      <b/>
      <sz val="9"/>
      <name val="Marianne"/>
      <family val="3"/>
    </font>
    <font>
      <sz val="9"/>
      <color rgb="FF000000"/>
      <name val="Marianne"/>
      <family val="3"/>
    </font>
    <font>
      <sz val="8"/>
      <name val="Calibri"/>
      <family val="2"/>
      <charset val="1"/>
    </font>
  </fonts>
  <fills count="9">
    <fill>
      <patternFill patternType="none"/>
    </fill>
    <fill>
      <patternFill patternType="gray125"/>
    </fill>
    <fill>
      <patternFill patternType="solid">
        <fgColor theme="0" tint="-0.14999847407452621"/>
        <bgColor rgb="FFE0E0E0"/>
      </patternFill>
    </fill>
    <fill>
      <patternFill patternType="solid">
        <fgColor theme="0"/>
        <bgColor rgb="FFF0F0F0"/>
      </patternFill>
    </fill>
    <fill>
      <patternFill patternType="solid">
        <fgColor theme="0"/>
        <bgColor indexed="64"/>
      </patternFill>
    </fill>
    <fill>
      <patternFill patternType="solid">
        <fgColor rgb="FF619FDD"/>
        <bgColor indexed="64"/>
      </patternFill>
    </fill>
    <fill>
      <patternFill patternType="solid">
        <fgColor rgb="FFAACBEC"/>
        <bgColor indexed="64"/>
      </patternFill>
    </fill>
    <fill>
      <patternFill patternType="solid">
        <fgColor theme="0" tint="-0.14999847407452621"/>
        <bgColor indexed="64"/>
      </patternFill>
    </fill>
    <fill>
      <patternFill patternType="solid">
        <fgColor rgb="FF0070C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164" fontId="5" fillId="0" borderId="0" applyBorder="0" applyProtection="0"/>
    <xf numFmtId="0" fontId="1" fillId="0" borderId="0"/>
  </cellStyleXfs>
  <cellXfs count="62">
    <xf numFmtId="0" fontId="0" fillId="0" borderId="0" xfId="0"/>
    <xf numFmtId="0" fontId="6" fillId="0" borderId="2" xfId="0" applyFont="1" applyBorder="1" applyAlignment="1">
      <alignment horizontal="center" vertical="center"/>
    </xf>
    <xf numFmtId="0" fontId="6" fillId="0" borderId="5" xfId="0" applyFont="1" applyBorder="1" applyAlignment="1">
      <alignment horizontal="center" vertical="center"/>
    </xf>
    <xf numFmtId="0" fontId="10" fillId="7" borderId="1" xfId="0" applyFont="1" applyFill="1" applyBorder="1" applyAlignment="1">
      <alignment horizontal="center" vertical="center"/>
    </xf>
    <xf numFmtId="0" fontId="10" fillId="7" borderId="1" xfId="0" applyFont="1" applyFill="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left" vertical="center" wrapText="1"/>
    </xf>
    <xf numFmtId="0" fontId="11" fillId="0" borderId="1" xfId="0" applyFont="1" applyBorder="1"/>
    <xf numFmtId="165" fontId="11" fillId="0" borderId="1" xfId="0" applyNumberFormat="1" applyFont="1" applyBorder="1" applyAlignment="1">
      <alignment horizontal="center" vertical="center"/>
    </xf>
    <xf numFmtId="0" fontId="12" fillId="0" borderId="0" xfId="0" applyFont="1" applyAlignment="1">
      <alignment horizontal="center" vertical="center"/>
    </xf>
    <xf numFmtId="0" fontId="12" fillId="0" borderId="0" xfId="0" applyFont="1" applyAlignment="1">
      <alignment horizontal="left" vertical="center" wrapText="1"/>
    </xf>
    <xf numFmtId="0" fontId="12" fillId="0" borderId="0" xfId="0" applyFont="1"/>
    <xf numFmtId="0" fontId="13" fillId="0" borderId="1" xfId="0" applyFont="1" applyBorder="1"/>
    <xf numFmtId="0" fontId="14" fillId="2" borderId="1" xfId="0" applyFont="1" applyFill="1" applyBorder="1" applyAlignment="1">
      <alignment horizontal="center" vertical="center" wrapText="1"/>
    </xf>
    <xf numFmtId="4" fontId="10" fillId="2" borderId="1" xfId="0" applyNumberFormat="1" applyFont="1" applyFill="1" applyBorder="1" applyAlignment="1">
      <alignment horizontal="center" vertical="center" wrapText="1"/>
    </xf>
    <xf numFmtId="0" fontId="15" fillId="0" borderId="1" xfId="0" applyFont="1" applyBorder="1" applyAlignment="1">
      <alignment vertical="center" wrapText="1"/>
    </xf>
    <xf numFmtId="165" fontId="15" fillId="0" borderId="1" xfId="1" applyNumberFormat="1" applyFont="1" applyBorder="1" applyAlignment="1" applyProtection="1">
      <alignment horizontal="center" vertical="center"/>
    </xf>
    <xf numFmtId="165" fontId="15" fillId="0" borderId="1" xfId="0" applyNumberFormat="1" applyFont="1" applyBorder="1" applyAlignment="1">
      <alignment horizontal="center" vertical="center"/>
    </xf>
    <xf numFmtId="165" fontId="15" fillId="0" borderId="1" xfId="0" applyNumberFormat="1" applyFont="1" applyBorder="1" applyAlignment="1">
      <alignment vertical="center"/>
    </xf>
    <xf numFmtId="0" fontId="15" fillId="3" borderId="1" xfId="0" applyFont="1" applyFill="1" applyBorder="1" applyAlignment="1">
      <alignment vertical="top" wrapText="1"/>
    </xf>
    <xf numFmtId="0" fontId="6" fillId="8" borderId="0" xfId="0" applyFont="1" applyFill="1" applyAlignment="1">
      <alignment vertical="center"/>
    </xf>
    <xf numFmtId="0" fontId="11" fillId="7" borderId="1" xfId="0" applyFont="1" applyFill="1" applyBorder="1" applyAlignment="1">
      <alignment horizontal="center" vertical="center"/>
    </xf>
    <xf numFmtId="0" fontId="11" fillId="7" borderId="1" xfId="0" applyFont="1" applyFill="1" applyBorder="1" applyAlignment="1">
      <alignment horizontal="center" vertical="center" wrapText="1"/>
    </xf>
    <xf numFmtId="0" fontId="12" fillId="0" borderId="1" xfId="0" applyFont="1" applyBorder="1" applyAlignment="1">
      <alignment horizontal="center" vertical="center"/>
    </xf>
    <xf numFmtId="0" fontId="11" fillId="0" borderId="0" xfId="0" applyFont="1" applyAlignment="1">
      <alignment horizontal="center" vertical="center"/>
    </xf>
    <xf numFmtId="0" fontId="0" fillId="0" borderId="1" xfId="0" applyBorder="1" applyAlignment="1">
      <alignment horizontal="center" vertical="center"/>
    </xf>
    <xf numFmtId="0" fontId="2" fillId="0" borderId="0" xfId="0" applyFont="1" applyAlignment="1">
      <alignment vertical="center"/>
    </xf>
    <xf numFmtId="0" fontId="0" fillId="0" borderId="1" xfId="0" applyBorder="1"/>
    <xf numFmtId="165" fontId="0" fillId="0" borderId="0" xfId="0" applyNumberFormat="1"/>
    <xf numFmtId="165" fontId="0" fillId="0" borderId="1" xfId="0" applyNumberFormat="1" applyBorder="1" applyAlignment="1">
      <alignment horizontal="center" vertical="center"/>
    </xf>
    <xf numFmtId="0" fontId="4" fillId="0" borderId="0" xfId="0" applyFont="1" applyAlignment="1">
      <alignment horizontal="center" vertical="center" wrapText="1"/>
    </xf>
    <xf numFmtId="10" fontId="3" fillId="0" borderId="0" xfId="0" applyNumberFormat="1" applyFont="1" applyAlignment="1">
      <alignment vertical="center"/>
    </xf>
    <xf numFmtId="165" fontId="3" fillId="0" borderId="0" xfId="1" applyNumberFormat="1" applyFont="1" applyBorder="1" applyAlignment="1" applyProtection="1">
      <alignment vertical="center"/>
    </xf>
    <xf numFmtId="10" fontId="0" fillId="0" borderId="0" xfId="0" applyNumberFormat="1"/>
    <xf numFmtId="165" fontId="0" fillId="0" borderId="1" xfId="0" applyNumberFormat="1" applyBorder="1"/>
    <xf numFmtId="0" fontId="6" fillId="4" borderId="5" xfId="0" applyFont="1" applyFill="1" applyBorder="1" applyAlignment="1">
      <alignment horizontal="center" vertical="center"/>
    </xf>
    <xf numFmtId="0" fontId="0" fillId="4" borderId="0" xfId="0" applyFill="1"/>
    <xf numFmtId="0" fontId="0" fillId="4" borderId="0" xfId="0" applyFill="1" applyBorder="1"/>
    <xf numFmtId="0" fontId="14" fillId="2" borderId="2" xfId="0" applyFont="1" applyFill="1" applyBorder="1" applyAlignment="1">
      <alignment horizontal="center" vertical="center" wrapText="1"/>
    </xf>
    <xf numFmtId="0" fontId="15" fillId="0" borderId="2" xfId="0" applyFont="1" applyBorder="1" applyAlignment="1">
      <alignment vertical="center" wrapText="1"/>
    </xf>
    <xf numFmtId="0" fontId="14" fillId="2" borderId="6" xfId="0" applyFont="1" applyFill="1" applyBorder="1" applyAlignment="1">
      <alignment horizontal="center" vertical="center" wrapText="1"/>
    </xf>
    <xf numFmtId="165" fontId="15" fillId="0" borderId="6" xfId="1" applyNumberFormat="1" applyFont="1" applyBorder="1" applyAlignment="1" applyProtection="1">
      <alignment horizontal="center" vertical="center"/>
    </xf>
    <xf numFmtId="0" fontId="0" fillId="7" borderId="1" xfId="0" applyFill="1" applyBorder="1" applyAlignment="1">
      <alignment horizontal="center" vertical="center" wrapText="1"/>
    </xf>
    <xf numFmtId="10" fontId="5" fillId="0" borderId="0" xfId="1" applyNumberFormat="1"/>
    <xf numFmtId="10" fontId="11" fillId="0" borderId="1" xfId="0" applyNumberFormat="1" applyFont="1" applyBorder="1" applyAlignment="1">
      <alignment horizontal="center" vertical="center"/>
    </xf>
    <xf numFmtId="0" fontId="0" fillId="4" borderId="0" xfId="0" applyFill="1" applyAlignment="1"/>
    <xf numFmtId="0" fontId="6" fillId="8" borderId="1" xfId="0" applyFont="1" applyFill="1" applyBorder="1" applyAlignment="1">
      <alignment horizontal="center" vertical="center" wrapText="1"/>
    </xf>
    <xf numFmtId="0" fontId="6" fillId="8" borderId="1" xfId="0" applyFont="1" applyFill="1" applyBorder="1" applyAlignment="1">
      <alignment horizontal="center" vertical="center"/>
    </xf>
    <xf numFmtId="0" fontId="8" fillId="0" borderId="3" xfId="0" applyFont="1" applyBorder="1" applyAlignment="1">
      <alignment horizontal="left" vertical="center" wrapText="1"/>
    </xf>
    <xf numFmtId="0" fontId="6" fillId="8" borderId="0" xfId="0" applyFont="1" applyFill="1" applyAlignment="1">
      <alignment horizontal="right" vertical="center"/>
    </xf>
    <xf numFmtId="0" fontId="0" fillId="0" borderId="4" xfId="0" applyBorder="1" applyAlignment="1">
      <alignment horizontal="center"/>
    </xf>
    <xf numFmtId="0" fontId="6" fillId="5" borderId="1" xfId="0" applyFont="1" applyFill="1" applyBorder="1" applyAlignment="1">
      <alignment horizontal="center" vertical="center"/>
    </xf>
    <xf numFmtId="0" fontId="9" fillId="6" borderId="1" xfId="0" applyFont="1" applyFill="1" applyBorder="1" applyAlignment="1">
      <alignment horizontal="left" vertical="center"/>
    </xf>
    <xf numFmtId="0" fontId="7" fillId="5" borderId="1" xfId="0" applyFont="1" applyFill="1" applyBorder="1" applyAlignment="1">
      <alignment horizontal="center"/>
    </xf>
    <xf numFmtId="0" fontId="0" fillId="5" borderId="1" xfId="0" applyFill="1" applyBorder="1" applyAlignment="1">
      <alignment horizontal="center"/>
    </xf>
    <xf numFmtId="0" fontId="9" fillId="6" borderId="2" xfId="0" applyFont="1" applyFill="1" applyBorder="1" applyAlignment="1">
      <alignment horizontal="left" vertical="center"/>
    </xf>
    <xf numFmtId="0" fontId="6" fillId="6" borderId="5" xfId="0" applyFont="1" applyFill="1" applyBorder="1" applyAlignment="1">
      <alignment horizontal="left" vertical="center"/>
    </xf>
    <xf numFmtId="0" fontId="0" fillId="0" borderId="2" xfId="0" applyBorder="1" applyAlignment="1">
      <alignment horizontal="center"/>
    </xf>
    <xf numFmtId="0" fontId="0" fillId="0" borderId="6" xfId="0" applyBorder="1" applyAlignment="1">
      <alignment horizontal="center"/>
    </xf>
    <xf numFmtId="0" fontId="7" fillId="5" borderId="2" xfId="0" applyFont="1" applyFill="1" applyBorder="1" applyAlignment="1">
      <alignment horizontal="center" vertical="center"/>
    </xf>
    <xf numFmtId="0" fontId="7" fillId="5" borderId="5" xfId="0" applyFont="1" applyFill="1" applyBorder="1" applyAlignment="1">
      <alignment horizontal="center" vertical="center"/>
    </xf>
    <xf numFmtId="0" fontId="7" fillId="5" borderId="6" xfId="0" applyFont="1" applyFill="1" applyBorder="1" applyAlignment="1">
      <alignment horizontal="center" vertical="center"/>
    </xf>
  </cellXfs>
  <cellStyles count="3">
    <cellStyle name="Normal" xfId="0" builtinId="0"/>
    <cellStyle name="Normal 2" xfId="2" xr:uid="{00000000-0005-0000-0000-000006000000}"/>
    <cellStyle name="Pourcentage" xfId="1" builtin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0F0F0"/>
      <rgbColor rgb="FFDAE3F3"/>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E0E0E0"/>
      <rgbColor rgb="FFFFFF99"/>
      <rgbColor rgb="FF99CCFF"/>
      <rgbColor rgb="FFFF99CC"/>
      <rgbColor rgb="FFCC99FF"/>
      <rgbColor rgb="FFFFCC99"/>
      <rgbColor rgb="FF4472C4"/>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619FDD"/>
      <color rgb="FF594FDF"/>
      <color rgb="FF4E51E0"/>
      <color rgb="FF7073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ckoura\Desktop\March&#233;s%20Chim&#232;ne\VIDEOPROJECTEURS%20et%20TNI\Renouvellement_2025\2%20-%20DC\BPU_Vid&#233;oprojecteurs%20et%20TNI_Lot%202_190825.xlsx" TargetMode="External"/><Relationship Id="rId1" Type="http://schemas.openxmlformats.org/officeDocument/2006/relationships/externalLinkPath" Target="/Users/ckoura/Desktop/March&#233;s%20Chim&#232;ne/VIDEOPROJECTEURS%20et%20TNI/Renouvellement_2025/2%20-%20DC/BPU_Vid&#233;oprojecteurs%20et%20TNI_Lot%202_1908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PU"/>
      <sheetName val="DQE+DPGF"/>
    </sheetNames>
    <sheetDataSet>
      <sheetData sheetId="0">
        <row r="12">
          <cell r="G12">
            <v>0</v>
          </cell>
        </row>
        <row r="13">
          <cell r="G13">
            <v>0</v>
          </cell>
        </row>
        <row r="14">
          <cell r="G14">
            <v>0</v>
          </cell>
        </row>
        <row r="15">
          <cell r="G15">
            <v>0</v>
          </cell>
        </row>
        <row r="16">
          <cell r="G16">
            <v>0</v>
          </cell>
        </row>
        <row r="17">
          <cell r="G17">
            <v>0</v>
          </cell>
        </row>
        <row r="23">
          <cell r="G23">
            <v>0</v>
          </cell>
        </row>
        <row r="24">
          <cell r="G24">
            <v>0</v>
          </cell>
        </row>
        <row r="25">
          <cell r="G25">
            <v>0</v>
          </cell>
        </row>
        <row r="26">
          <cell r="G26">
            <v>0</v>
          </cell>
        </row>
        <row r="27">
          <cell r="G27">
            <v>0</v>
          </cell>
        </row>
        <row r="28">
          <cell r="G28">
            <v>0</v>
          </cell>
        </row>
        <row r="37">
          <cell r="G37">
            <v>0</v>
          </cell>
        </row>
        <row r="38">
          <cell r="G38">
            <v>0</v>
          </cell>
        </row>
        <row r="39">
          <cell r="G39">
            <v>0</v>
          </cell>
        </row>
        <row r="40">
          <cell r="G40">
            <v>0</v>
          </cell>
        </row>
        <row r="41">
          <cell r="G41">
            <v>0</v>
          </cell>
        </row>
        <row r="42">
          <cell r="G42">
            <v>0</v>
          </cell>
        </row>
        <row r="49">
          <cell r="G49">
            <v>0</v>
          </cell>
        </row>
        <row r="50">
          <cell r="G50">
            <v>0</v>
          </cell>
        </row>
        <row r="51">
          <cell r="G51">
            <v>0</v>
          </cell>
        </row>
        <row r="52">
          <cell r="G52">
            <v>0</v>
          </cell>
        </row>
      </sheetData>
      <sheetData sheetId="1"/>
    </sheetDataSet>
  </externalBook>
</externalLink>
</file>

<file path=xl/theme/theme1.xml><?xml version="1.0" encoding="utf-8"?>
<a:theme xmlns:a="http://schemas.openxmlformats.org/drawingml/2006/main" name="Thème Offic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C2B810-145B-4087-8910-22DD32D48015}">
  <dimension ref="B2:H54"/>
  <sheetViews>
    <sheetView tabSelected="1" workbookViewId="0">
      <selection activeCell="C53" sqref="C53"/>
    </sheetView>
  </sheetViews>
  <sheetFormatPr baseColWidth="10" defaultRowHeight="14.5" x14ac:dyDescent="0.35"/>
  <cols>
    <col min="2" max="2" width="10.6328125" customWidth="1"/>
    <col min="3" max="3" width="40.54296875" customWidth="1"/>
    <col min="4" max="4" width="40.81640625" customWidth="1"/>
    <col min="5" max="5" width="20.81640625" customWidth="1"/>
    <col min="6" max="8" width="20.7265625" customWidth="1"/>
  </cols>
  <sheetData>
    <row r="2" spans="2:8" ht="122" customHeight="1" x14ac:dyDescent="0.35">
      <c r="B2" s="46" t="s">
        <v>62</v>
      </c>
      <c r="C2" s="47"/>
      <c r="D2" s="47"/>
      <c r="E2" s="47"/>
      <c r="F2" s="47"/>
      <c r="G2" s="47"/>
      <c r="H2" s="47"/>
    </row>
    <row r="3" spans="2:8" ht="65.5" customHeight="1" x14ac:dyDescent="0.35">
      <c r="B3" s="48" t="s">
        <v>2</v>
      </c>
      <c r="C3" s="48"/>
      <c r="D3" s="48"/>
      <c r="E3" s="48"/>
      <c r="F3" s="48"/>
      <c r="G3" s="48"/>
      <c r="H3" s="48"/>
    </row>
    <row r="4" spans="2:8" ht="17.5" x14ac:dyDescent="0.35">
      <c r="B4" s="49" t="s">
        <v>3</v>
      </c>
      <c r="C4" s="49"/>
      <c r="D4" s="49"/>
      <c r="E4" s="49"/>
      <c r="F4" s="49"/>
      <c r="G4" s="20"/>
      <c r="H4" s="20"/>
    </row>
    <row r="5" spans="2:8" ht="17.5" x14ac:dyDescent="0.35">
      <c r="B5" s="49"/>
      <c r="C5" s="49"/>
      <c r="D5" s="49"/>
      <c r="E5" s="49"/>
      <c r="F5" s="49"/>
      <c r="G5" s="43"/>
      <c r="H5" s="20"/>
    </row>
    <row r="6" spans="2:8" ht="17.5" x14ac:dyDescent="0.35">
      <c r="B6" s="49"/>
      <c r="C6" s="49"/>
      <c r="D6" s="49"/>
      <c r="E6" s="49"/>
      <c r="F6" s="49"/>
      <c r="G6" s="20"/>
      <c r="H6" s="20"/>
    </row>
    <row r="7" spans="2:8" x14ac:dyDescent="0.35">
      <c r="B7" s="50"/>
      <c r="C7" s="50"/>
      <c r="D7" s="50"/>
      <c r="E7" s="50"/>
      <c r="F7" s="50"/>
      <c r="G7" s="50"/>
      <c r="H7" s="50"/>
    </row>
    <row r="8" spans="2:8" ht="17.5" x14ac:dyDescent="0.35">
      <c r="B8" s="51" t="s">
        <v>4</v>
      </c>
      <c r="C8" s="51"/>
      <c r="D8" s="51"/>
      <c r="E8" s="51"/>
      <c r="F8" s="51"/>
      <c r="G8" s="51"/>
      <c r="H8" s="51"/>
    </row>
    <row r="9" spans="2:8" ht="17.5" x14ac:dyDescent="0.35">
      <c r="B9" s="1"/>
      <c r="C9" s="2"/>
      <c r="D9" s="2"/>
      <c r="E9" s="2"/>
      <c r="F9" s="2"/>
      <c r="G9" s="2"/>
      <c r="H9" s="2"/>
    </row>
    <row r="10" spans="2:8" ht="17.5" x14ac:dyDescent="0.35">
      <c r="B10" s="55" t="s">
        <v>5</v>
      </c>
      <c r="C10" s="56"/>
      <c r="D10" s="56"/>
      <c r="E10" s="56"/>
      <c r="F10" s="56"/>
      <c r="G10" s="56"/>
      <c r="H10" s="56"/>
    </row>
    <row r="11" spans="2:8" ht="28" x14ac:dyDescent="0.35">
      <c r="B11" s="3" t="s">
        <v>6</v>
      </c>
      <c r="C11" s="3" t="s">
        <v>0</v>
      </c>
      <c r="D11" s="3" t="s">
        <v>7</v>
      </c>
      <c r="E11" s="4" t="s">
        <v>8</v>
      </c>
      <c r="F11" s="3" t="s">
        <v>9</v>
      </c>
      <c r="G11" s="4" t="s">
        <v>10</v>
      </c>
      <c r="H11" s="4" t="s">
        <v>11</v>
      </c>
    </row>
    <row r="12" spans="2:8" ht="40" customHeight="1" x14ac:dyDescent="0.4">
      <c r="B12" s="5" t="s">
        <v>48</v>
      </c>
      <c r="C12" s="6" t="s">
        <v>25</v>
      </c>
      <c r="D12" s="7"/>
      <c r="E12" s="5"/>
      <c r="F12" s="5"/>
      <c r="G12" s="8">
        <f>E12-E12*F12</f>
        <v>0</v>
      </c>
      <c r="H12" s="8">
        <f>G12+G12*G5</f>
        <v>0</v>
      </c>
    </row>
    <row r="13" spans="2:8" ht="39.5" customHeight="1" x14ac:dyDescent="0.4">
      <c r="B13" s="5" t="s">
        <v>48</v>
      </c>
      <c r="C13" s="6" t="s">
        <v>24</v>
      </c>
      <c r="D13" s="7"/>
      <c r="E13" s="5"/>
      <c r="F13" s="5"/>
      <c r="G13" s="8">
        <f>E13-E13*F13</f>
        <v>0</v>
      </c>
      <c r="H13" s="8">
        <f>G13+G13*G5</f>
        <v>0</v>
      </c>
    </row>
    <row r="14" spans="2:8" ht="50" customHeight="1" x14ac:dyDescent="0.4">
      <c r="B14" s="5" t="s">
        <v>48</v>
      </c>
      <c r="C14" s="6" t="s">
        <v>18</v>
      </c>
      <c r="D14" s="7"/>
      <c r="E14" s="5"/>
      <c r="F14" s="5"/>
      <c r="G14" s="8">
        <f t="shared" ref="G14:G26" si="0">E14-E14*F14</f>
        <v>0</v>
      </c>
      <c r="H14" s="8">
        <f>G14+G14*G5</f>
        <v>0</v>
      </c>
    </row>
    <row r="15" spans="2:8" ht="25" customHeight="1" x14ac:dyDescent="0.4">
      <c r="B15" s="5" t="s">
        <v>48</v>
      </c>
      <c r="C15" s="6" t="s">
        <v>19</v>
      </c>
      <c r="D15" s="7"/>
      <c r="E15" s="5"/>
      <c r="F15" s="5"/>
      <c r="G15" s="8">
        <f>E15-E15*F15</f>
        <v>0</v>
      </c>
      <c r="H15" s="8">
        <f>G15+G15*G5</f>
        <v>0</v>
      </c>
    </row>
    <row r="16" spans="2:8" ht="40" customHeight="1" x14ac:dyDescent="0.4">
      <c r="B16" s="5" t="s">
        <v>48</v>
      </c>
      <c r="C16" s="6" t="s">
        <v>26</v>
      </c>
      <c r="D16" s="7"/>
      <c r="E16" s="5"/>
      <c r="F16" s="5"/>
      <c r="G16" s="8">
        <f t="shared" si="0"/>
        <v>0</v>
      </c>
      <c r="H16" s="8">
        <f>G16+G16*G5</f>
        <v>0</v>
      </c>
    </row>
    <row r="17" spans="2:8" ht="40" customHeight="1" x14ac:dyDescent="0.4">
      <c r="B17" s="5" t="s">
        <v>48</v>
      </c>
      <c r="C17" s="6" t="s">
        <v>27</v>
      </c>
      <c r="D17" s="7"/>
      <c r="E17" s="5"/>
      <c r="F17" s="5"/>
      <c r="G17" s="8">
        <f t="shared" si="0"/>
        <v>0</v>
      </c>
      <c r="H17" s="8">
        <f>G17+G17*G5</f>
        <v>0</v>
      </c>
    </row>
    <row r="18" spans="2:8" ht="20" customHeight="1" x14ac:dyDescent="0.35">
      <c r="B18" s="9"/>
      <c r="C18" s="10"/>
      <c r="D18" s="11"/>
      <c r="E18" s="9"/>
      <c r="F18" s="9"/>
      <c r="G18" s="9"/>
      <c r="H18" s="9"/>
    </row>
    <row r="19" spans="2:8" ht="24.5" customHeight="1" x14ac:dyDescent="0.35">
      <c r="B19" s="52" t="s">
        <v>12</v>
      </c>
      <c r="C19" s="52"/>
      <c r="D19" s="52"/>
      <c r="E19" s="52"/>
      <c r="F19" s="52"/>
      <c r="G19" s="52"/>
      <c r="H19" s="52"/>
    </row>
    <row r="20" spans="2:8" ht="28" x14ac:dyDescent="0.35">
      <c r="B20" s="3" t="s">
        <v>6</v>
      </c>
      <c r="C20" s="3" t="s">
        <v>0</v>
      </c>
      <c r="D20" s="3" t="s">
        <v>7</v>
      </c>
      <c r="E20" s="4" t="s">
        <v>8</v>
      </c>
      <c r="F20" s="3" t="s">
        <v>9</v>
      </c>
      <c r="G20" s="4" t="s">
        <v>10</v>
      </c>
      <c r="H20" s="4" t="s">
        <v>11</v>
      </c>
    </row>
    <row r="21" spans="2:8" ht="50" customHeight="1" x14ac:dyDescent="0.4">
      <c r="B21" s="5" t="s">
        <v>49</v>
      </c>
      <c r="C21" s="6" t="s">
        <v>20</v>
      </c>
      <c r="D21" s="7"/>
      <c r="E21" s="5"/>
      <c r="F21" s="5"/>
      <c r="G21" s="8">
        <f t="shared" si="0"/>
        <v>0</v>
      </c>
      <c r="H21" s="8">
        <f>G21+G21*G5</f>
        <v>0</v>
      </c>
    </row>
    <row r="22" spans="2:8" ht="51" customHeight="1" x14ac:dyDescent="0.4">
      <c r="B22" s="5" t="s">
        <v>49</v>
      </c>
      <c r="C22" s="6" t="s">
        <v>21</v>
      </c>
      <c r="D22" s="7"/>
      <c r="E22" s="5"/>
      <c r="F22" s="5"/>
      <c r="G22" s="8">
        <f t="shared" si="0"/>
        <v>0</v>
      </c>
      <c r="H22" s="8">
        <f>G22+G22*G5</f>
        <v>0</v>
      </c>
    </row>
    <row r="23" spans="2:8" ht="50.5" customHeight="1" x14ac:dyDescent="0.4">
      <c r="B23" s="5" t="s">
        <v>49</v>
      </c>
      <c r="C23" s="6" t="s">
        <v>22</v>
      </c>
      <c r="D23" s="7"/>
      <c r="E23" s="5"/>
      <c r="F23" s="5"/>
      <c r="G23" s="8">
        <f t="shared" si="0"/>
        <v>0</v>
      </c>
      <c r="H23" s="8">
        <f>G23+G23*G5</f>
        <v>0</v>
      </c>
    </row>
    <row r="24" spans="2:8" ht="25" customHeight="1" x14ac:dyDescent="0.4">
      <c r="B24" s="5" t="s">
        <v>49</v>
      </c>
      <c r="C24" s="6" t="s">
        <v>23</v>
      </c>
      <c r="D24" s="7"/>
      <c r="E24" s="5"/>
      <c r="F24" s="5"/>
      <c r="G24" s="8">
        <f t="shared" si="0"/>
        <v>0</v>
      </c>
      <c r="H24" s="8">
        <f>G24+G24*G5</f>
        <v>0</v>
      </c>
    </row>
    <row r="25" spans="2:8" ht="39.5" customHeight="1" x14ac:dyDescent="0.4">
      <c r="B25" s="5" t="s">
        <v>49</v>
      </c>
      <c r="C25" s="6" t="s">
        <v>54</v>
      </c>
      <c r="D25" s="7"/>
      <c r="E25" s="5"/>
      <c r="F25" s="5"/>
      <c r="G25" s="8">
        <f t="shared" si="0"/>
        <v>0</v>
      </c>
      <c r="H25" s="8">
        <f>G25+G25*G5</f>
        <v>0</v>
      </c>
    </row>
    <row r="26" spans="2:8" ht="40" customHeight="1" x14ac:dyDescent="0.4">
      <c r="B26" s="5" t="s">
        <v>49</v>
      </c>
      <c r="C26" s="6" t="s">
        <v>53</v>
      </c>
      <c r="D26" s="7"/>
      <c r="E26" s="5"/>
      <c r="F26" s="5"/>
      <c r="G26" s="8">
        <f t="shared" si="0"/>
        <v>0</v>
      </c>
      <c r="H26" s="8">
        <f>G26+G26*G5</f>
        <v>0</v>
      </c>
    </row>
    <row r="27" spans="2:8" ht="19.5" customHeight="1" x14ac:dyDescent="0.35">
      <c r="B27" s="9"/>
      <c r="C27" s="10"/>
      <c r="D27" s="11"/>
      <c r="E27" s="9"/>
      <c r="F27" s="9"/>
      <c r="G27" s="9"/>
      <c r="H27" s="9"/>
    </row>
    <row r="28" spans="2:8" ht="25.5" customHeight="1" x14ac:dyDescent="0.35">
      <c r="B28" s="52" t="s">
        <v>28</v>
      </c>
      <c r="C28" s="52"/>
      <c r="D28" s="52"/>
      <c r="E28" s="52"/>
      <c r="F28" s="52"/>
      <c r="G28" s="52"/>
      <c r="H28" s="52"/>
    </row>
    <row r="29" spans="2:8" ht="28" x14ac:dyDescent="0.35">
      <c r="B29" s="3" t="s">
        <v>6</v>
      </c>
      <c r="C29" s="3" t="s">
        <v>0</v>
      </c>
      <c r="D29" s="3" t="s">
        <v>7</v>
      </c>
      <c r="E29" s="4" t="s">
        <v>8</v>
      </c>
      <c r="F29" s="3" t="s">
        <v>9</v>
      </c>
      <c r="G29" s="4" t="s">
        <v>10</v>
      </c>
      <c r="H29" s="4" t="s">
        <v>11</v>
      </c>
    </row>
    <row r="30" spans="2:8" ht="50" customHeight="1" x14ac:dyDescent="0.4">
      <c r="B30" s="5" t="s">
        <v>50</v>
      </c>
      <c r="C30" s="6" t="s">
        <v>29</v>
      </c>
      <c r="D30" s="7"/>
      <c r="E30" s="5"/>
      <c r="F30" s="5"/>
      <c r="G30" s="8">
        <f>E30-E30*F30</f>
        <v>0</v>
      </c>
      <c r="H30" s="8">
        <f>G30+G30*G5</f>
        <v>0</v>
      </c>
    </row>
    <row r="31" spans="2:8" ht="49.5" customHeight="1" x14ac:dyDescent="0.4">
      <c r="B31" s="5" t="s">
        <v>50</v>
      </c>
      <c r="C31" s="6" t="s">
        <v>30</v>
      </c>
      <c r="D31" s="7"/>
      <c r="E31" s="5"/>
      <c r="F31" s="5"/>
      <c r="G31" s="8">
        <f t="shared" ref="G31:G35" si="1">E31-E31*F31</f>
        <v>0</v>
      </c>
      <c r="H31" s="8">
        <f>G31+G31*G5</f>
        <v>0</v>
      </c>
    </row>
    <row r="32" spans="2:8" ht="50" customHeight="1" x14ac:dyDescent="0.4">
      <c r="B32" s="5" t="s">
        <v>50</v>
      </c>
      <c r="C32" s="6" t="s">
        <v>31</v>
      </c>
      <c r="D32" s="7"/>
      <c r="E32" s="5"/>
      <c r="F32" s="5"/>
      <c r="G32" s="8">
        <f t="shared" si="1"/>
        <v>0</v>
      </c>
      <c r="H32" s="8">
        <f>G32+G32*G5</f>
        <v>0</v>
      </c>
    </row>
    <row r="33" spans="2:8" ht="24.5" customHeight="1" x14ac:dyDescent="0.4">
      <c r="B33" s="5" t="s">
        <v>50</v>
      </c>
      <c r="C33" s="6" t="s">
        <v>23</v>
      </c>
      <c r="D33" s="7"/>
      <c r="E33" s="5"/>
      <c r="F33" s="5"/>
      <c r="G33" s="8">
        <f t="shared" si="1"/>
        <v>0</v>
      </c>
      <c r="H33" s="8">
        <f>G33+G33*G5</f>
        <v>0</v>
      </c>
    </row>
    <row r="34" spans="2:8" ht="40.5" customHeight="1" x14ac:dyDescent="0.4">
      <c r="B34" s="5" t="s">
        <v>50</v>
      </c>
      <c r="C34" s="6" t="s">
        <v>56</v>
      </c>
      <c r="D34" s="12"/>
      <c r="E34" s="5"/>
      <c r="F34" s="5"/>
      <c r="G34" s="8">
        <f t="shared" si="1"/>
        <v>0</v>
      </c>
      <c r="H34" s="8">
        <f>G34+G34*G5</f>
        <v>0</v>
      </c>
    </row>
    <row r="35" spans="2:8" ht="40.5" customHeight="1" x14ac:dyDescent="0.4">
      <c r="B35" s="5" t="s">
        <v>50</v>
      </c>
      <c r="C35" s="6" t="s">
        <v>64</v>
      </c>
      <c r="D35" s="7"/>
      <c r="E35" s="5"/>
      <c r="F35" s="5"/>
      <c r="G35" s="8">
        <f t="shared" si="1"/>
        <v>0</v>
      </c>
      <c r="H35" s="8">
        <f>G35+G35*G5</f>
        <v>0</v>
      </c>
    </row>
    <row r="36" spans="2:8" ht="20" customHeight="1" x14ac:dyDescent="0.35">
      <c r="B36" s="9"/>
      <c r="C36" s="10"/>
      <c r="D36" s="11"/>
      <c r="E36" s="9"/>
      <c r="F36" s="9"/>
      <c r="G36" s="9"/>
      <c r="H36" s="9"/>
    </row>
    <row r="37" spans="2:8" ht="25" customHeight="1" x14ac:dyDescent="0.35">
      <c r="B37" s="52" t="s">
        <v>32</v>
      </c>
      <c r="C37" s="52"/>
      <c r="D37" s="52"/>
      <c r="E37" s="52"/>
      <c r="F37" s="52"/>
      <c r="G37" s="52"/>
      <c r="H37" s="52"/>
    </row>
    <row r="38" spans="2:8" ht="28" x14ac:dyDescent="0.35">
      <c r="B38" s="3" t="s">
        <v>6</v>
      </c>
      <c r="C38" s="3" t="s">
        <v>0</v>
      </c>
      <c r="D38" s="3" t="s">
        <v>7</v>
      </c>
      <c r="E38" s="4" t="s">
        <v>8</v>
      </c>
      <c r="F38" s="3" t="s">
        <v>9</v>
      </c>
      <c r="G38" s="4" t="s">
        <v>10</v>
      </c>
      <c r="H38" s="4" t="s">
        <v>11</v>
      </c>
    </row>
    <row r="39" spans="2:8" ht="50.5" customHeight="1" x14ac:dyDescent="0.4">
      <c r="B39" s="5" t="s">
        <v>51</v>
      </c>
      <c r="C39" s="6" t="s">
        <v>33</v>
      </c>
      <c r="D39" s="7"/>
      <c r="E39" s="5"/>
      <c r="F39" s="5"/>
      <c r="G39" s="8">
        <f>E39-E39*F39</f>
        <v>0</v>
      </c>
      <c r="H39" s="8">
        <f>G39+G39*G5</f>
        <v>0</v>
      </c>
    </row>
    <row r="40" spans="2:8" ht="25" customHeight="1" x14ac:dyDescent="0.4">
      <c r="B40" s="5" t="s">
        <v>51</v>
      </c>
      <c r="C40" s="6" t="s">
        <v>34</v>
      </c>
      <c r="D40" s="7"/>
      <c r="E40" s="5"/>
      <c r="F40" s="5"/>
      <c r="G40" s="8">
        <f t="shared" ref="G40:G45" si="2">E40-E40*F40</f>
        <v>0</v>
      </c>
      <c r="H40" s="8">
        <f>G40+G40*G5</f>
        <v>0</v>
      </c>
    </row>
    <row r="41" spans="2:8" ht="31" customHeight="1" x14ac:dyDescent="0.4">
      <c r="B41" s="5" t="s">
        <v>51</v>
      </c>
      <c r="C41" s="6" t="s">
        <v>35</v>
      </c>
      <c r="D41" s="7"/>
      <c r="E41" s="5"/>
      <c r="F41" s="5"/>
      <c r="G41" s="8">
        <f t="shared" si="2"/>
        <v>0</v>
      </c>
      <c r="H41" s="8">
        <f>G41+G41*G5</f>
        <v>0</v>
      </c>
    </row>
    <row r="42" spans="2:8" ht="31" customHeight="1" x14ac:dyDescent="0.4">
      <c r="B42" s="5" t="s">
        <v>51</v>
      </c>
      <c r="C42" s="6" t="s">
        <v>36</v>
      </c>
      <c r="D42" s="7"/>
      <c r="E42" s="5"/>
      <c r="F42" s="5"/>
      <c r="G42" s="8">
        <f t="shared" si="2"/>
        <v>0</v>
      </c>
      <c r="H42" s="8">
        <f>G42+G42*G5</f>
        <v>0</v>
      </c>
    </row>
    <row r="43" spans="2:8" ht="51" customHeight="1" x14ac:dyDescent="0.4">
      <c r="B43" s="5" t="s">
        <v>51</v>
      </c>
      <c r="C43" s="6" t="s">
        <v>37</v>
      </c>
      <c r="D43" s="7"/>
      <c r="E43" s="5"/>
      <c r="F43" s="5"/>
      <c r="G43" s="8">
        <f t="shared" si="2"/>
        <v>0</v>
      </c>
      <c r="H43" s="8">
        <f>G43+G43*G5</f>
        <v>0</v>
      </c>
    </row>
    <row r="44" spans="2:8" ht="53.5" customHeight="1" x14ac:dyDescent="0.4">
      <c r="B44" s="5" t="s">
        <v>51</v>
      </c>
      <c r="C44" s="6" t="s">
        <v>38</v>
      </c>
      <c r="D44" s="7"/>
      <c r="E44" s="5"/>
      <c r="F44" s="5"/>
      <c r="G44" s="8">
        <f t="shared" si="2"/>
        <v>0</v>
      </c>
      <c r="H44" s="8">
        <f>G44+G44*G5</f>
        <v>0</v>
      </c>
    </row>
    <row r="45" spans="2:8" ht="58" customHeight="1" x14ac:dyDescent="0.4">
      <c r="B45" s="5" t="s">
        <v>51</v>
      </c>
      <c r="C45" s="6" t="s">
        <v>39</v>
      </c>
      <c r="D45" s="7"/>
      <c r="E45" s="5"/>
      <c r="F45" s="5"/>
      <c r="G45" s="8">
        <f t="shared" si="2"/>
        <v>0</v>
      </c>
      <c r="H45" s="8">
        <f>G45+G45*G5</f>
        <v>0</v>
      </c>
    </row>
    <row r="48" spans="2:8" ht="17.5" x14ac:dyDescent="0.5">
      <c r="B48" s="53" t="s">
        <v>13</v>
      </c>
      <c r="C48" s="54"/>
      <c r="D48" s="54"/>
      <c r="E48" s="54"/>
      <c r="F48" s="54"/>
      <c r="G48" s="54"/>
      <c r="H48" s="54"/>
    </row>
    <row r="50" spans="2:8" ht="28" x14ac:dyDescent="0.35">
      <c r="B50" s="3" t="s">
        <v>6</v>
      </c>
      <c r="C50" s="13" t="s">
        <v>57</v>
      </c>
      <c r="D50" s="13" t="s">
        <v>1</v>
      </c>
      <c r="E50" s="13" t="s">
        <v>14</v>
      </c>
      <c r="F50" s="13" t="s">
        <v>9</v>
      </c>
      <c r="G50" s="13" t="s">
        <v>15</v>
      </c>
      <c r="H50" s="14" t="s">
        <v>16</v>
      </c>
    </row>
    <row r="51" spans="2:8" ht="130" customHeight="1" x14ac:dyDescent="0.35">
      <c r="B51" s="5" t="s">
        <v>17</v>
      </c>
      <c r="C51" s="15" t="s">
        <v>66</v>
      </c>
      <c r="D51" s="19"/>
      <c r="E51" s="18"/>
      <c r="F51" s="44"/>
      <c r="G51" s="16">
        <f>E51-E51*F51</f>
        <v>0</v>
      </c>
      <c r="H51" s="17">
        <f>G51+G51*G5</f>
        <v>0</v>
      </c>
    </row>
    <row r="52" spans="2:8" ht="130" customHeight="1" x14ac:dyDescent="0.35">
      <c r="B52" s="5"/>
      <c r="C52" s="15" t="s">
        <v>65</v>
      </c>
      <c r="D52" s="19"/>
      <c r="E52" s="18"/>
      <c r="F52" s="44"/>
      <c r="G52" s="16">
        <f>E52-E52*F52</f>
        <v>0</v>
      </c>
      <c r="H52" s="17">
        <f t="shared" ref="H52:H53" si="3">G52+G52*G6</f>
        <v>0</v>
      </c>
    </row>
    <row r="53" spans="2:8" ht="125" customHeight="1" x14ac:dyDescent="0.35">
      <c r="B53" s="5"/>
      <c r="C53" s="15" t="s">
        <v>60</v>
      </c>
      <c r="D53" s="19"/>
      <c r="E53" s="18"/>
      <c r="F53" s="44"/>
      <c r="G53" s="16">
        <f>E53-E53*F53</f>
        <v>0</v>
      </c>
      <c r="H53" s="17">
        <f t="shared" si="3"/>
        <v>0</v>
      </c>
    </row>
    <row r="54" spans="2:8" ht="115" customHeight="1" x14ac:dyDescent="0.35">
      <c r="B54" s="5" t="s">
        <v>17</v>
      </c>
      <c r="C54" s="15" t="s">
        <v>58</v>
      </c>
      <c r="D54" s="19"/>
      <c r="E54" s="18"/>
      <c r="F54" s="44"/>
      <c r="G54" s="16">
        <f>E54-E54*F54</f>
        <v>0</v>
      </c>
      <c r="H54" s="17">
        <f>G54+G54*G5</f>
        <v>0</v>
      </c>
    </row>
  </sheetData>
  <mergeCells count="10">
    <mergeCell ref="B19:H19"/>
    <mergeCell ref="B28:H28"/>
    <mergeCell ref="B37:H37"/>
    <mergeCell ref="B48:H48"/>
    <mergeCell ref="B10:H10"/>
    <mergeCell ref="B2:H2"/>
    <mergeCell ref="B3:H3"/>
    <mergeCell ref="B4:F6"/>
    <mergeCell ref="B7:H7"/>
    <mergeCell ref="B8:H8"/>
  </mergeCells>
  <phoneticPr fontId="16"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88201C-44E4-4835-91F7-03D2F03181F9}">
  <dimension ref="A2:H81"/>
  <sheetViews>
    <sheetView topLeftCell="A55" workbookViewId="0">
      <selection activeCell="E61" sqref="E61"/>
    </sheetView>
  </sheetViews>
  <sheetFormatPr baseColWidth="10" defaultRowHeight="14.5" x14ac:dyDescent="0.35"/>
  <cols>
    <col min="2" max="2" width="10.6328125" customWidth="1"/>
    <col min="3" max="3" width="50.6328125" customWidth="1"/>
    <col min="4" max="4" width="25.54296875" customWidth="1"/>
    <col min="5" max="5" width="25.7265625" customWidth="1"/>
    <col min="6" max="6" width="25.54296875" customWidth="1"/>
  </cols>
  <sheetData>
    <row r="2" spans="1:6" ht="180.5" customHeight="1" x14ac:dyDescent="0.35">
      <c r="B2" s="46" t="s">
        <v>63</v>
      </c>
      <c r="C2" s="47"/>
      <c r="D2" s="47"/>
      <c r="E2" s="47"/>
      <c r="F2" s="47"/>
    </row>
    <row r="3" spans="1:6" ht="85" customHeight="1" x14ac:dyDescent="0.35">
      <c r="B3" s="48" t="s">
        <v>40</v>
      </c>
      <c r="C3" s="48"/>
      <c r="D3" s="48"/>
      <c r="E3" s="48"/>
      <c r="F3" s="48"/>
    </row>
    <row r="4" spans="1:6" x14ac:dyDescent="0.35">
      <c r="B4" s="50"/>
      <c r="C4" s="50"/>
      <c r="D4" s="50"/>
      <c r="E4" s="50"/>
      <c r="F4" s="50"/>
    </row>
    <row r="5" spans="1:6" ht="17.5" x14ac:dyDescent="0.35">
      <c r="B5" s="51" t="s">
        <v>4</v>
      </c>
      <c r="C5" s="51"/>
      <c r="D5" s="51"/>
      <c r="E5" s="51"/>
      <c r="F5" s="51"/>
    </row>
    <row r="6" spans="1:6" s="36" customFormat="1" ht="17.5" x14ac:dyDescent="0.35">
      <c r="A6" s="37"/>
      <c r="B6" s="35"/>
      <c r="C6" s="35"/>
      <c r="D6" s="35"/>
      <c r="E6" s="35"/>
      <c r="F6" s="35"/>
    </row>
    <row r="7" spans="1:6" ht="17.5" x14ac:dyDescent="0.35">
      <c r="B7" s="55" t="s">
        <v>5</v>
      </c>
      <c r="C7" s="56"/>
      <c r="D7" s="56"/>
      <c r="E7" s="56"/>
      <c r="F7" s="56"/>
    </row>
    <row r="8" spans="1:6" ht="28" x14ac:dyDescent="0.35">
      <c r="B8" s="21" t="s">
        <v>6</v>
      </c>
      <c r="C8" s="21" t="s">
        <v>0</v>
      </c>
      <c r="D8" s="22" t="s">
        <v>41</v>
      </c>
      <c r="E8" s="22" t="s">
        <v>42</v>
      </c>
      <c r="F8" s="22" t="s">
        <v>43</v>
      </c>
    </row>
    <row r="9" spans="1:6" ht="45.5" customHeight="1" x14ac:dyDescent="0.35">
      <c r="B9" s="23" t="s">
        <v>48</v>
      </c>
      <c r="C9" s="6" t="s">
        <v>25</v>
      </c>
      <c r="D9" s="23">
        <v>2</v>
      </c>
      <c r="E9" s="23">
        <f>[1]BPU!G12*D9</f>
        <v>0</v>
      </c>
      <c r="F9" s="23">
        <f>E9+E9*[1]BPU!G5</f>
        <v>0</v>
      </c>
    </row>
    <row r="10" spans="1:6" ht="54.5" customHeight="1" x14ac:dyDescent="0.35">
      <c r="B10" s="23" t="s">
        <v>48</v>
      </c>
      <c r="C10" s="6" t="s">
        <v>24</v>
      </c>
      <c r="D10" s="23">
        <v>2</v>
      </c>
      <c r="E10" s="23">
        <f>[1]BPU!G13*D10</f>
        <v>0</v>
      </c>
      <c r="F10" s="23">
        <f>E10+E10*[1]BPU!G5</f>
        <v>0</v>
      </c>
    </row>
    <row r="11" spans="1:6" ht="55" customHeight="1" x14ac:dyDescent="0.35">
      <c r="B11" s="23" t="s">
        <v>48</v>
      </c>
      <c r="C11" s="6" t="s">
        <v>18</v>
      </c>
      <c r="D11" s="23">
        <v>2</v>
      </c>
      <c r="E11" s="23">
        <f>[1]BPU!G14*D11</f>
        <v>0</v>
      </c>
      <c r="F11" s="23">
        <f>E11+E11*[1]BPU!G5</f>
        <v>0</v>
      </c>
    </row>
    <row r="12" spans="1:6" ht="24.5" customHeight="1" x14ac:dyDescent="0.35">
      <c r="B12" s="23" t="s">
        <v>48</v>
      </c>
      <c r="C12" s="6" t="s">
        <v>19</v>
      </c>
      <c r="D12" s="23">
        <v>2</v>
      </c>
      <c r="E12" s="23">
        <f>[1]BPU!G15*D12</f>
        <v>0</v>
      </c>
      <c r="F12" s="23">
        <f>E12+E12*[1]BPU!G5</f>
        <v>0</v>
      </c>
    </row>
    <row r="13" spans="1:6" ht="49.5" customHeight="1" x14ac:dyDescent="0.35">
      <c r="B13" s="23" t="s">
        <v>48</v>
      </c>
      <c r="C13" s="6" t="s">
        <v>26</v>
      </c>
      <c r="D13" s="23">
        <v>2</v>
      </c>
      <c r="E13" s="23">
        <f>[1]BPU!G16*D13</f>
        <v>0</v>
      </c>
      <c r="F13" s="23">
        <f>E13+E13*[1]BPU!G5</f>
        <v>0</v>
      </c>
    </row>
    <row r="14" spans="1:6" ht="42.5" customHeight="1" x14ac:dyDescent="0.35">
      <c r="B14" s="23" t="s">
        <v>48</v>
      </c>
      <c r="C14" s="6" t="s">
        <v>27</v>
      </c>
      <c r="D14" s="23">
        <v>2</v>
      </c>
      <c r="E14" s="23">
        <f>[1]BPU!G17*D14</f>
        <v>0</v>
      </c>
      <c r="F14" s="23">
        <f>E14+E14*[1]BPU!G5</f>
        <v>0</v>
      </c>
    </row>
    <row r="15" spans="1:6" x14ac:dyDescent="0.35">
      <c r="B15" s="9"/>
      <c r="C15" s="10"/>
      <c r="D15" s="23" t="s">
        <v>44</v>
      </c>
      <c r="E15" s="23">
        <f>E9+E10+E11+E12+E13+E14</f>
        <v>0</v>
      </c>
      <c r="F15" s="23">
        <f>F9+F10+F11+F12+F13+F14</f>
        <v>0</v>
      </c>
    </row>
    <row r="16" spans="1:6" x14ac:dyDescent="0.35">
      <c r="B16" s="9"/>
      <c r="C16" s="10"/>
      <c r="D16" s="9"/>
      <c r="E16" s="9"/>
      <c r="F16" s="9"/>
    </row>
    <row r="17" spans="2:6" ht="17.5" x14ac:dyDescent="0.35">
      <c r="B17" s="52" t="s">
        <v>12</v>
      </c>
      <c r="C17" s="52"/>
      <c r="D17" s="52"/>
      <c r="E17" s="52"/>
      <c r="F17" s="52"/>
    </row>
    <row r="18" spans="2:6" ht="28" x14ac:dyDescent="0.35">
      <c r="B18" s="21" t="s">
        <v>6</v>
      </c>
      <c r="C18" s="21" t="s">
        <v>0</v>
      </c>
      <c r="D18" s="22" t="s">
        <v>41</v>
      </c>
      <c r="E18" s="22" t="s">
        <v>42</v>
      </c>
      <c r="F18" s="22" t="s">
        <v>43</v>
      </c>
    </row>
    <row r="19" spans="2:6" ht="56.5" customHeight="1" x14ac:dyDescent="0.35">
      <c r="B19" s="23" t="s">
        <v>49</v>
      </c>
      <c r="C19" s="6" t="s">
        <v>20</v>
      </c>
      <c r="D19" s="23">
        <v>2</v>
      </c>
      <c r="E19" s="23">
        <f>[1]BPU!G23*D19</f>
        <v>0</v>
      </c>
      <c r="F19" s="23">
        <f>E19+E19*[1]BPU!G5</f>
        <v>0</v>
      </c>
    </row>
    <row r="20" spans="2:6" ht="56" customHeight="1" x14ac:dyDescent="0.35">
      <c r="B20" s="23" t="s">
        <v>49</v>
      </c>
      <c r="C20" s="6" t="s">
        <v>21</v>
      </c>
      <c r="D20" s="23">
        <v>2</v>
      </c>
      <c r="E20" s="23">
        <f>[1]BPU!G24*D20</f>
        <v>0</v>
      </c>
      <c r="F20" s="23">
        <f>E20+E20*[1]BPU!G5</f>
        <v>0</v>
      </c>
    </row>
    <row r="21" spans="2:6" ht="56.5" customHeight="1" x14ac:dyDescent="0.35">
      <c r="B21" s="23" t="s">
        <v>49</v>
      </c>
      <c r="C21" s="6" t="s">
        <v>22</v>
      </c>
      <c r="D21" s="23">
        <v>4</v>
      </c>
      <c r="E21" s="23">
        <f>[1]BPU!G25*D21</f>
        <v>0</v>
      </c>
      <c r="F21" s="23">
        <f>E21+E21*[1]BPU!G5</f>
        <v>0</v>
      </c>
    </row>
    <row r="22" spans="2:6" ht="28" customHeight="1" x14ac:dyDescent="0.35">
      <c r="B22" s="23" t="s">
        <v>49</v>
      </c>
      <c r="C22" s="6" t="s">
        <v>23</v>
      </c>
      <c r="D22" s="23">
        <v>4</v>
      </c>
      <c r="E22" s="23">
        <f>[1]BPU!G26*D22</f>
        <v>0</v>
      </c>
      <c r="F22" s="23">
        <f>E22+E22*[1]BPU!G5</f>
        <v>0</v>
      </c>
    </row>
    <row r="23" spans="2:6" ht="44" customHeight="1" x14ac:dyDescent="0.35">
      <c r="B23" s="23" t="s">
        <v>49</v>
      </c>
      <c r="C23" s="6" t="s">
        <v>54</v>
      </c>
      <c r="D23" s="23">
        <v>2</v>
      </c>
      <c r="E23" s="23">
        <f>[1]BPU!G27*D23</f>
        <v>0</v>
      </c>
      <c r="F23" s="23">
        <f>E23+E23*[1]BPU!G5</f>
        <v>0</v>
      </c>
    </row>
    <row r="24" spans="2:6" ht="41" customHeight="1" x14ac:dyDescent="0.35">
      <c r="B24" s="23" t="s">
        <v>49</v>
      </c>
      <c r="C24" s="6" t="s">
        <v>53</v>
      </c>
      <c r="D24" s="23">
        <v>2</v>
      </c>
      <c r="E24" s="23">
        <f>[1]BPU!G28*D24</f>
        <v>0</v>
      </c>
      <c r="F24" s="23">
        <f>E24+E24*[1]BPU!G5</f>
        <v>0</v>
      </c>
    </row>
    <row r="25" spans="2:6" x14ac:dyDescent="0.35">
      <c r="B25" s="9"/>
      <c r="C25" s="10"/>
      <c r="D25" s="23" t="s">
        <v>44</v>
      </c>
      <c r="E25" s="23">
        <f>E19+E20+E21+E22+E23+E24</f>
        <v>0</v>
      </c>
      <c r="F25" s="23">
        <f>F19+F20+F21+F22+F23+F24</f>
        <v>0</v>
      </c>
    </row>
    <row r="26" spans="2:6" x14ac:dyDescent="0.35">
      <c r="B26" s="9"/>
      <c r="C26" s="10"/>
      <c r="D26" s="9"/>
      <c r="E26" s="9"/>
      <c r="F26" s="9"/>
    </row>
    <row r="27" spans="2:6" ht="17.5" x14ac:dyDescent="0.35">
      <c r="B27" s="52" t="s">
        <v>52</v>
      </c>
      <c r="C27" s="52"/>
      <c r="D27" s="52"/>
      <c r="E27" s="52"/>
      <c r="F27" s="52"/>
    </row>
    <row r="28" spans="2:6" ht="28" x14ac:dyDescent="0.35">
      <c r="B28" s="21" t="s">
        <v>6</v>
      </c>
      <c r="C28" s="21" t="s">
        <v>0</v>
      </c>
      <c r="D28" s="22" t="s">
        <v>41</v>
      </c>
      <c r="E28" s="22" t="s">
        <v>42</v>
      </c>
      <c r="F28" s="22" t="s">
        <v>43</v>
      </c>
    </row>
    <row r="29" spans="2:6" ht="51" customHeight="1" x14ac:dyDescent="0.35">
      <c r="B29" s="23" t="s">
        <v>50</v>
      </c>
      <c r="C29" s="6" t="s">
        <v>29</v>
      </c>
      <c r="D29" s="24">
        <v>2</v>
      </c>
      <c r="E29" s="23">
        <f>[1]BPU!G37*D29</f>
        <v>0</v>
      </c>
      <c r="F29" s="23">
        <f>E29+E29*[1]BPU!G5</f>
        <v>0</v>
      </c>
    </row>
    <row r="30" spans="2:6" ht="56" customHeight="1" x14ac:dyDescent="0.35">
      <c r="B30" s="23" t="s">
        <v>50</v>
      </c>
      <c r="C30" s="6" t="s">
        <v>30</v>
      </c>
      <c r="D30" s="23">
        <v>2</v>
      </c>
      <c r="E30" s="23">
        <f>[1]BPU!G38*D30</f>
        <v>0</v>
      </c>
      <c r="F30" s="23">
        <f>E30+E30*[1]BPU!G5</f>
        <v>0</v>
      </c>
    </row>
    <row r="31" spans="2:6" ht="50.5" customHeight="1" x14ac:dyDescent="0.35">
      <c r="B31" s="23" t="s">
        <v>50</v>
      </c>
      <c r="C31" s="6" t="s">
        <v>31</v>
      </c>
      <c r="D31" s="23">
        <v>4</v>
      </c>
      <c r="E31" s="23">
        <f>[1]BPU!G39*D31</f>
        <v>0</v>
      </c>
      <c r="F31" s="23">
        <f>E31+E31*[1]BPU!G5</f>
        <v>0</v>
      </c>
    </row>
    <row r="32" spans="2:6" ht="31.5" customHeight="1" x14ac:dyDescent="0.35">
      <c r="B32" s="23" t="s">
        <v>50</v>
      </c>
      <c r="C32" s="6" t="s">
        <v>23</v>
      </c>
      <c r="D32" s="23">
        <v>4</v>
      </c>
      <c r="E32" s="23">
        <f>[1]BPU!G40*D32</f>
        <v>0</v>
      </c>
      <c r="F32" s="23">
        <f>E32+E32*[1]BPU!G5</f>
        <v>0</v>
      </c>
    </row>
    <row r="33" spans="2:6" ht="35" customHeight="1" x14ac:dyDescent="0.35">
      <c r="B33" s="23" t="s">
        <v>50</v>
      </c>
      <c r="C33" s="6" t="s">
        <v>56</v>
      </c>
      <c r="D33" s="23">
        <v>2</v>
      </c>
      <c r="E33" s="23">
        <f>[1]BPU!G41*D33</f>
        <v>0</v>
      </c>
      <c r="F33" s="23">
        <f>E33+E33*[1]BPU!G5</f>
        <v>0</v>
      </c>
    </row>
    <row r="34" spans="2:6" ht="48" customHeight="1" x14ac:dyDescent="0.35">
      <c r="B34" s="23" t="s">
        <v>50</v>
      </c>
      <c r="C34" s="6" t="s">
        <v>55</v>
      </c>
      <c r="D34" s="23">
        <v>2</v>
      </c>
      <c r="E34" s="23">
        <f>[1]BPU!G42*D34</f>
        <v>0</v>
      </c>
      <c r="F34" s="23">
        <f>E34+E34*[1]BPU!G5</f>
        <v>0</v>
      </c>
    </row>
    <row r="35" spans="2:6" ht="17" customHeight="1" x14ac:dyDescent="0.35">
      <c r="B35" s="9"/>
      <c r="C35" s="10"/>
      <c r="D35" s="23" t="s">
        <v>44</v>
      </c>
      <c r="E35" s="23">
        <f>E29+E30+E31+E32+E33+E34</f>
        <v>0</v>
      </c>
      <c r="F35" s="23">
        <f>F29+F30+F31+F32+F33+F34</f>
        <v>0</v>
      </c>
    </row>
    <row r="36" spans="2:6" x14ac:dyDescent="0.35">
      <c r="B36" s="9"/>
      <c r="C36" s="10"/>
      <c r="D36" s="9"/>
      <c r="E36" s="9"/>
      <c r="F36" s="9"/>
    </row>
    <row r="37" spans="2:6" ht="20" customHeight="1" x14ac:dyDescent="0.35">
      <c r="B37" s="52" t="s">
        <v>32</v>
      </c>
      <c r="C37" s="52"/>
      <c r="D37" s="52"/>
      <c r="E37" s="52"/>
      <c r="F37" s="52"/>
    </row>
    <row r="38" spans="2:6" ht="28" x14ac:dyDescent="0.35">
      <c r="B38" s="21" t="s">
        <v>6</v>
      </c>
      <c r="C38" s="21" t="s">
        <v>0</v>
      </c>
      <c r="D38" s="22" t="s">
        <v>41</v>
      </c>
      <c r="E38" s="22" t="s">
        <v>42</v>
      </c>
      <c r="F38" s="22" t="s">
        <v>43</v>
      </c>
    </row>
    <row r="39" spans="2:6" ht="30.5" customHeight="1" x14ac:dyDescent="0.35">
      <c r="B39" s="23" t="s">
        <v>51</v>
      </c>
      <c r="C39" s="6" t="s">
        <v>67</v>
      </c>
      <c r="D39" s="23">
        <v>4</v>
      </c>
      <c r="E39" s="23">
        <f>[1]BPU!G49*D39</f>
        <v>0</v>
      </c>
      <c r="F39" s="23">
        <f>E39+E39*[1]BPU!G5</f>
        <v>0</v>
      </c>
    </row>
    <row r="40" spans="2:6" ht="20" customHeight="1" x14ac:dyDescent="0.35">
      <c r="B40" s="23" t="s">
        <v>51</v>
      </c>
      <c r="C40" s="6" t="s">
        <v>34</v>
      </c>
      <c r="D40" s="23">
        <v>4</v>
      </c>
      <c r="E40" s="23">
        <f>[1]BPU!G50*D40</f>
        <v>0</v>
      </c>
      <c r="F40" s="23">
        <f>E40+E40*[1]BPU!G5</f>
        <v>0</v>
      </c>
    </row>
    <row r="41" spans="2:6" ht="20.5" customHeight="1" x14ac:dyDescent="0.35">
      <c r="B41" s="23" t="s">
        <v>51</v>
      </c>
      <c r="C41" s="6" t="s">
        <v>35</v>
      </c>
      <c r="D41" s="23">
        <v>2</v>
      </c>
      <c r="E41" s="23">
        <f>[1]BPU!G51*D41</f>
        <v>0</v>
      </c>
      <c r="F41" s="23">
        <f>E41+E41*[1]BPU!G5</f>
        <v>0</v>
      </c>
    </row>
    <row r="42" spans="2:6" ht="19.5" customHeight="1" x14ac:dyDescent="0.35">
      <c r="B42" s="23" t="s">
        <v>51</v>
      </c>
      <c r="C42" s="6" t="s">
        <v>36</v>
      </c>
      <c r="D42" s="23">
        <v>2</v>
      </c>
      <c r="E42" s="23">
        <f>[1]BPU!G52*D42</f>
        <v>0</v>
      </c>
      <c r="F42" s="23">
        <f>E42+E42*[1]BPU!G6</f>
        <v>0</v>
      </c>
    </row>
    <row r="43" spans="2:6" ht="29.5" customHeight="1" x14ac:dyDescent="0.35">
      <c r="B43" s="23" t="s">
        <v>51</v>
      </c>
      <c r="C43" s="6" t="s">
        <v>37</v>
      </c>
      <c r="D43" s="23">
        <v>2</v>
      </c>
      <c r="E43" s="23">
        <f>[1]BPU!G53*D43</f>
        <v>0</v>
      </c>
      <c r="F43" s="23">
        <f>E43+E43*[1]BPU!G7</f>
        <v>0</v>
      </c>
    </row>
    <row r="44" spans="2:6" ht="29.5" customHeight="1" x14ac:dyDescent="0.35">
      <c r="B44" s="23" t="s">
        <v>51</v>
      </c>
      <c r="C44" s="6" t="s">
        <v>38</v>
      </c>
      <c r="D44" s="23">
        <v>2</v>
      </c>
      <c r="E44" s="23">
        <f>[1]BPU!G54*D44</f>
        <v>0</v>
      </c>
      <c r="F44" s="23">
        <f>E44+E44*[1]BPU!G8</f>
        <v>0</v>
      </c>
    </row>
    <row r="45" spans="2:6" ht="29.5" customHeight="1" x14ac:dyDescent="0.35">
      <c r="B45" s="23" t="s">
        <v>51</v>
      </c>
      <c r="C45" s="6" t="s">
        <v>39</v>
      </c>
      <c r="D45" s="5">
        <v>2</v>
      </c>
      <c r="E45" s="23">
        <f>[1]BPU!G52*D45</f>
        <v>0</v>
      </c>
      <c r="F45" s="23">
        <f>E45+E45*[1]BPU!G5</f>
        <v>0</v>
      </c>
    </row>
    <row r="46" spans="2:6" x14ac:dyDescent="0.35">
      <c r="D46" s="25" t="s">
        <v>44</v>
      </c>
      <c r="E46" s="5">
        <f>E39+E40+E41+E45</f>
        <v>0</v>
      </c>
      <c r="F46" s="23">
        <f>F39+F40+F41+F45</f>
        <v>0</v>
      </c>
    </row>
    <row r="49" spans="2:8" ht="17.5" x14ac:dyDescent="0.35">
      <c r="B49" s="59" t="s">
        <v>13</v>
      </c>
      <c r="C49" s="60"/>
      <c r="D49" s="60"/>
      <c r="E49" s="60"/>
      <c r="F49" s="61"/>
      <c r="G49" s="45"/>
      <c r="H49" s="45"/>
    </row>
    <row r="51" spans="2:8" ht="29" x14ac:dyDescent="0.35">
      <c r="B51" s="3" t="s">
        <v>6</v>
      </c>
      <c r="C51" s="38" t="s">
        <v>57</v>
      </c>
      <c r="D51" s="42" t="s">
        <v>61</v>
      </c>
      <c r="E51" s="40" t="s">
        <v>15</v>
      </c>
      <c r="F51" s="14" t="s">
        <v>16</v>
      </c>
    </row>
    <row r="52" spans="2:8" ht="120" customHeight="1" x14ac:dyDescent="0.35">
      <c r="B52" s="5" t="s">
        <v>17</v>
      </c>
      <c r="C52" s="39" t="s">
        <v>59</v>
      </c>
      <c r="D52" s="5">
        <v>1</v>
      </c>
      <c r="E52" s="41">
        <f>BPU!G51*DQE!D52</f>
        <v>0</v>
      </c>
      <c r="F52" s="17">
        <f>E52+E52*BPU!G5</f>
        <v>0</v>
      </c>
    </row>
    <row r="53" spans="2:8" ht="120" customHeight="1" x14ac:dyDescent="0.35">
      <c r="B53" s="5" t="s">
        <v>17</v>
      </c>
      <c r="C53" s="39" t="s">
        <v>65</v>
      </c>
      <c r="D53" s="5">
        <v>1</v>
      </c>
      <c r="E53" s="41">
        <f>BPU!G52*DQE!D53</f>
        <v>0</v>
      </c>
      <c r="F53" s="17">
        <f>E53+E53*BPU!G5</f>
        <v>0</v>
      </c>
    </row>
    <row r="54" spans="2:8" ht="120" customHeight="1" x14ac:dyDescent="0.35">
      <c r="B54" s="5" t="s">
        <v>17</v>
      </c>
      <c r="C54" s="39" t="s">
        <v>60</v>
      </c>
      <c r="D54" s="5">
        <v>1</v>
      </c>
      <c r="E54" s="41">
        <f>BPU!G53*DQE!D54</f>
        <v>0</v>
      </c>
      <c r="F54" s="17">
        <f>E54+E54*BPU!G5</f>
        <v>0</v>
      </c>
    </row>
    <row r="55" spans="2:8" ht="110" customHeight="1" x14ac:dyDescent="0.35">
      <c r="B55" s="27"/>
      <c r="C55" s="39" t="s">
        <v>58</v>
      </c>
      <c r="D55" s="5">
        <v>1</v>
      </c>
      <c r="E55" s="41">
        <f>BPU!G54*DQE!D55</f>
        <v>0</v>
      </c>
      <c r="F55" s="17">
        <f>E55+E55*BPU!G5</f>
        <v>0</v>
      </c>
    </row>
    <row r="56" spans="2:8" ht="25" customHeight="1" x14ac:dyDescent="0.35">
      <c r="D56" s="25" t="s">
        <v>44</v>
      </c>
      <c r="E56" s="29">
        <f>E52+E53+E54+E55</f>
        <v>0</v>
      </c>
      <c r="F56" s="29">
        <f>F52+F53+F54+F55</f>
        <v>0</v>
      </c>
    </row>
    <row r="58" spans="2:8" x14ac:dyDescent="0.35">
      <c r="F58" s="26"/>
    </row>
    <row r="59" spans="2:8" x14ac:dyDescent="0.35">
      <c r="E59" s="27" t="s">
        <v>45</v>
      </c>
      <c r="F59" s="27" t="s">
        <v>46</v>
      </c>
    </row>
    <row r="60" spans="2:8" x14ac:dyDescent="0.35">
      <c r="C60" s="57" t="s">
        <v>47</v>
      </c>
      <c r="D60" s="58"/>
      <c r="E60" s="34">
        <f>E15+E25+E35+E46+E56</f>
        <v>0</v>
      </c>
      <c r="F60" s="34">
        <f>F15+F25+F35+F46+F56</f>
        <v>0</v>
      </c>
    </row>
    <row r="61" spans="2:8" x14ac:dyDescent="0.35">
      <c r="F61" s="28"/>
    </row>
    <row r="65" spans="6:6" x14ac:dyDescent="0.35">
      <c r="F65" s="26"/>
    </row>
    <row r="66" spans="6:6" x14ac:dyDescent="0.35">
      <c r="F66" s="30"/>
    </row>
    <row r="67" spans="6:6" x14ac:dyDescent="0.35">
      <c r="F67" s="31"/>
    </row>
    <row r="68" spans="6:6" ht="14.5" customHeight="1" x14ac:dyDescent="0.35">
      <c r="F68" s="31"/>
    </row>
    <row r="69" spans="6:6" ht="14.5" customHeight="1" x14ac:dyDescent="0.35">
      <c r="F69" s="31"/>
    </row>
    <row r="70" spans="6:6" ht="14.5" customHeight="1" x14ac:dyDescent="0.35">
      <c r="F70" s="31"/>
    </row>
    <row r="71" spans="6:6" ht="20.5" customHeight="1" x14ac:dyDescent="0.35">
      <c r="F71" s="32"/>
    </row>
    <row r="76" spans="6:6" ht="15" customHeight="1" x14ac:dyDescent="0.35"/>
    <row r="77" spans="6:6" ht="17" customHeight="1" x14ac:dyDescent="0.35"/>
    <row r="78" spans="6:6" ht="15" customHeight="1" x14ac:dyDescent="0.35"/>
    <row r="79" spans="6:6" ht="14.5" customHeight="1" x14ac:dyDescent="0.35"/>
    <row r="80" spans="6:6" ht="14.5" customHeight="1" x14ac:dyDescent="0.35"/>
    <row r="81" spans="6:6" x14ac:dyDescent="0.35">
      <c r="F81" s="33"/>
    </row>
  </sheetData>
  <mergeCells count="10">
    <mergeCell ref="C60:D60"/>
    <mergeCell ref="B17:F17"/>
    <mergeCell ref="B27:F27"/>
    <mergeCell ref="B37:F37"/>
    <mergeCell ref="B49:F49"/>
    <mergeCell ref="B2:F2"/>
    <mergeCell ref="B3:F3"/>
    <mergeCell ref="B4:F4"/>
    <mergeCell ref="B5:F5"/>
    <mergeCell ref="B7:F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Costa</dc:creator>
  <dc:description/>
  <cp:lastModifiedBy>Chimene-Marie-Jo Koura</cp:lastModifiedBy>
  <cp:revision>0</cp:revision>
  <cp:lastPrinted>2021-09-06T11:12:28Z</cp:lastPrinted>
  <dcterms:created xsi:type="dcterms:W3CDTF">2017-06-27T08:26:52Z</dcterms:created>
  <dcterms:modified xsi:type="dcterms:W3CDTF">2025-09-12T14:14:05Z</dcterms:modified>
  <dc:language>fr-FR</dc:language>
</cp:coreProperties>
</file>